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Cплиттеры и разветвители\Готово\"/>
    </mc:Choice>
  </mc:AlternateContent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Лист1!$A$7:$AC$48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8" i="1" l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7" i="1"/>
  <c r="M7" i="1" l="1"/>
  <c r="L48" i="1"/>
  <c r="M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2"/>
  <c r="D64" i="1"/>
  <c r="D63" i="1"/>
  <c r="D62" i="1"/>
  <c r="M49" i="1" l="1"/>
</calcChain>
</file>

<file path=xl/sharedStrings.xml><?xml version="1.0" encoding="utf-8"?>
<sst xmlns="http://schemas.openxmlformats.org/spreadsheetml/2006/main" count="324" uniqueCount="163">
  <si>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</si>
  <si>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</si>
  <si>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</si>
  <si>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</si>
  <si>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</si>
  <si>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</si>
  <si>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</si>
  <si>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</si>
  <si>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</si>
  <si>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</si>
  <si>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</si>
  <si>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</si>
  <si>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</si>
  <si>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</si>
  <si>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</si>
  <si>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</si>
  <si>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</si>
  <si>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</si>
  <si>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</si>
  <si>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</si>
  <si>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</si>
  <si>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</si>
  <si>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</si>
  <si>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</si>
  <si>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</si>
  <si>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</si>
  <si>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</si>
  <si>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</si>
  <si>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>Поставка  оптических разветвителей и сплиттеров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</si>
  <si>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</si>
  <si>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</si>
  <si>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</si>
  <si>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</si>
  <si>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</si>
  <si>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транспортных сетей (ООЭТС)</t>
  </si>
  <si>
    <t>Приложение 1.2</t>
  </si>
  <si>
    <t>39069</t>
  </si>
  <si>
    <t>РАЗВЕТВИТЕЛЬ ОПТИЧЕСКИЙ ВХ.(FC/UPC)-ВЫХ.1(FC/UPC)-ВЫХ.2(SC/APC)-50/50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</si>
  <si>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100мВт.Волокно G657A</t>
  </si>
  <si>
    <t>шт</t>
  </si>
  <si>
    <t xml:space="preserve">  кол-во: 22; г. Уфа, ул. Каспийская, д.14; Мухаметшина З.Р. 89018173671</t>
  </si>
  <si>
    <t>39068</t>
  </si>
  <si>
    <t>РАЗВЕТВИТЕЛЬ ОПТИЧЕСКИЙ ВХ.(FC/UPC)-ВЫХ.1(FC/UPC)-ВЫХ.2(SC/APC)-65/35</t>
  </si>
  <si>
    <t>делитель оптического сигнала</t>
  </si>
  <si>
    <t xml:space="preserve">  кол-во: 10; г. Уфа, ул. Каспийская, д.14; Мухаметшина З.Р. 89018173671</t>
  </si>
  <si>
    <t>39067</t>
  </si>
  <si>
    <t>РАЗВЕТВИТЕЛЬ ОПТИЧЕСКИЙ ВХ.(FC/UPC)-ВЫХ.1(FC/UPC)-ВЫХ.2(SC/APC)-70/30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</si>
  <si>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100мВт..Волокно G657A</t>
  </si>
  <si>
    <t xml:space="preserve">  кол-во: 25; г. Уфа, ул. Каспийская, д.14; Мухаметшина З.Р. 89018173671</t>
  </si>
  <si>
    <t>39066</t>
  </si>
  <si>
    <t>РАЗВЕТВИТЕЛЬ ОПТИЧЕСКИЙ ВХ.(FC/UPC)-ВЫХ.1(FC/UPC)-ВЫХ.2(SC/APC)-75/25</t>
  </si>
  <si>
    <t>39065</t>
  </si>
  <si>
    <t>РАЗВЕТВИТЕЛЬ ОПТИЧЕСКИЙ ВХ.(FC/UPC)-ВЫХ.1(FC/UPC)-ВЫХ.2(SC/APC)-80/20</t>
  </si>
  <si>
    <t>39064</t>
  </si>
  <si>
    <t>РАЗВЕТВИТЕЛЬ ОПТИЧЕСКИЙ ВХ.(FC/UPC)-ВЫХ.1(FC/UPC)-ВЫХ.2(SC/APC)-85/15</t>
  </si>
  <si>
    <t>39062</t>
  </si>
  <si>
    <t>РАЗВЕТВИТЕЛЬ ОПТИЧЕСКИЙ ВХ.(FC/UPC)-ВЫХ.1(FC/UPC)-ВЫХ.2(SC/APC)-90/1</t>
  </si>
  <si>
    <t>39061</t>
  </si>
  <si>
    <t>РАЗВЕТВИТЕЛЬ ОПТИЧЕСКИЙ ВХ.(FC/UPC)-ВЫХ.1(FC/UPC)-ВЫХ.2(SC/APC)-95/5</t>
  </si>
  <si>
    <t>38397</t>
  </si>
  <si>
    <t>РАЗВЕТВИТЕЛЬ ОПТИЧ.PLC(SS TUBE2)1*4 0,9 1М 5SC/APC</t>
  </si>
  <si>
    <t xml:space="preserve">  кол-во: 7; г. Уфа, ул. Каспийская, д.14; Мухаметшина З.Р. 89018173671</t>
  </si>
  <si>
    <t>38398</t>
  </si>
  <si>
    <t>РАЗВЕТВИТЕЛЬ ОПТИЧ.PLC(SS TUBE2)1*8 0,9 1М 9SC/APC</t>
  </si>
  <si>
    <t>39396</t>
  </si>
  <si>
    <t>РАЗВЕТВИТЕЛЬ ОПТИЧЕСКИЙ 1*2 97/3 3,0ММ</t>
  </si>
  <si>
    <t>Длина волны 1550+-40нМ; Температурный диапазон от-40 до + 60; Внутренние потери менее 0,6дБ; Погрешность деления мене 0,6дБ; Отражение менее -50 дБ. Уровень мощности сигнала 100мВт.</t>
  </si>
  <si>
    <t xml:space="preserve">  кол-во: 3; г. Уфа, ул. Каспийская, д.14; Мухаметшина З.Р. 89018173671</t>
  </si>
  <si>
    <t>39300</t>
  </si>
  <si>
    <t>РАЗВЕТВИТЕЛЬ ОПТИЧЕСКИЙ 1*4 25/25/25/25,3,0</t>
  </si>
  <si>
    <t>37788</t>
  </si>
  <si>
    <t>РАЗВЕТВИТЕЛЬ РО-1*2 05/95 0,9</t>
  </si>
  <si>
    <t xml:space="preserve">  кол-во: 4; г. Уфа, ул. Каспийская, д.14; Мухаметшина З.Р. 89018173671</t>
  </si>
  <si>
    <t>37903</t>
  </si>
  <si>
    <t>РАЗВЕТВИТЕЛЬ РО-1*8(РАВН) 0,9 9SC/APC 1,5</t>
  </si>
  <si>
    <t xml:space="preserve">  кол-во: 3; г.Бирск, ул. Бурновская, д.10; Выдрин Ю.А. 89173483781;  кол-во: 24; г. Стерлитамак, ул. Коммунистическая, д.30; Секварова С.В. 89656487022;  кол-во: 23; г. Уфа, ул. Каспийская, д.14; Мухаметшина З.Р. 89018173671</t>
  </si>
  <si>
    <t>37794</t>
  </si>
  <si>
    <t>СПЛИТТЕР ОПТИЧ. 1*2,50/50 ОКОНЦ. FC/APC-FC/APC-SC/APC,1550НМ</t>
  </si>
  <si>
    <t xml:space="preserve">  кол-во: 30; г. Уфа, ул. Каспийская, д.14; Мухаметшина З.Р. 89018173671</t>
  </si>
  <si>
    <t>37797</t>
  </si>
  <si>
    <t>СПЛИТТЕР ОПТИЧ. 1*2,50/50 ОКОНЦ. SC/APC-SC/APC,1310/1550НМ</t>
  </si>
  <si>
    <t xml:space="preserve">  кол-во: 12; г. Уфа, ул. Каспийская, д.14; Мухаметшина З.Р. 89018173671</t>
  </si>
  <si>
    <t>37831</t>
  </si>
  <si>
    <t>СПЛИТТЕР ОПТИЧ. 1*2,80/20 ОКОНЦ. FC/UPC-FC/UPC-FC/UPC,1550НМ</t>
  </si>
  <si>
    <t>делитель оптического сигнала оконцованный</t>
  </si>
  <si>
    <t>37832</t>
  </si>
  <si>
    <t>СПЛИТТЕР ОПТИЧ. 1*2,90/10 ОКОНЦ. FC/UPC-FC/UPC-FC/UPC,1550НМ</t>
  </si>
  <si>
    <t>37795</t>
  </si>
  <si>
    <t>СПЛИТТЕР ОПТИЧ. 1*3,33/33/33 ОКОНЦ. FC/APC-FC/APC,1310/1550НМ</t>
  </si>
  <si>
    <t>39832</t>
  </si>
  <si>
    <t>РАЗВЕТВИТЕЛЬ РО-1*16(РАВН)3,0-1,55-1,0М-SC/APC</t>
  </si>
  <si>
    <t xml:space="preserve">  кол-во: 2; г. Уфа, ул. Каспийская, д.14; Мухаметшина З.Р. 89018173671</t>
  </si>
  <si>
    <t>39813</t>
  </si>
  <si>
    <t>РАЗВЕТВИТЕЛЬ РО-1*4(РАВН) 3,0 1,0 М</t>
  </si>
  <si>
    <t xml:space="preserve">  кол-во: 3; г.Бирск, ул. Бурновская, д.10; Выдрин Ю.А. 89173483781</t>
  </si>
  <si>
    <t>39811</t>
  </si>
  <si>
    <t>РАЗВЕТВИТЕЛЬ РО-1*4-PLC-SM/0,9 5SC/APC 1,5М</t>
  </si>
  <si>
    <t xml:space="preserve">  кол-во: 24; г. Стерлитамак, ул. Коммунистическая, д.30; Секварова С.В. 89656487022;  кол-во: 29; г. Уфа, ул. Каспийская, д.14; Мухаметшина З.Р. 89018173671</t>
  </si>
  <si>
    <t>40245</t>
  </si>
  <si>
    <t>РАЗВЕТВИТЕЛЬ ОПТИЧЕСКИЙ ВХ.(FC/UPC)-ВЫХ.1(FC/UPC)-ВЫХ.2(FC/UPC)-50/50</t>
  </si>
  <si>
    <t>40249</t>
  </si>
  <si>
    <t>РАЗВЕТВИТЕЛЬ ОПТИЧЕСКИЙ ВХ.(FC/UPC)-ВЫХ.1(FC/UPC)-ВЫХ.2(FC/UPC)-70/30</t>
  </si>
  <si>
    <t>40248</t>
  </si>
  <si>
    <t>РАЗВЕТВИТЕЛЬ ОПТИЧЕСКИЙ ВХ.(FC/UPC)-ВЫХ.1(FC/UPC)-ВЫХ.2(FC/UPC)-75/25</t>
  </si>
  <si>
    <t>42152</t>
  </si>
  <si>
    <t>СПЛИТТЕР ОПТИЧЕСКИЙ FC/APC-FC/APC-SC/APC 95/5, 3.0 ММ, 1550NM, СПЛАВНЫЕ, 1 М.</t>
  </si>
  <si>
    <t xml:space="preserve">  кол-во: 28; г. Уфа, ул. Каспийская, д.14; Мухаметшина З.Р. 89018173671</t>
  </si>
  <si>
    <t>42153</t>
  </si>
  <si>
    <t>СПЛИТТЕР ОПТИЧЕСКИЙ FC/APC-FC/APC-SC/APC 90/10, 3.0 ММ, 1550NM, СПЛАВНЫЕ, 1 М.</t>
  </si>
  <si>
    <t>42154</t>
  </si>
  <si>
    <t>СПЛИТТЕР ОПТИЧЕСКИЙ FC/APC-FC/APC-SC/APC 85/15, 3.0 ММ, 1550NM, СПЛАВНЫЕ, 1 М.</t>
  </si>
  <si>
    <t>42155</t>
  </si>
  <si>
    <t>СПЛИТТЕР ОПТИЧЕСКИЙ FC/APC-FC/APC-SC/APC 80/20, 3.0 ММ, 1550NM, СПЛАВНЫЕ, 1 М.</t>
  </si>
  <si>
    <t>42156</t>
  </si>
  <si>
    <t>СПЛИТТЕР ОПТИЧЕСКИЙ FC/APC-FC/APC-SC/APC 75/25, 3.0 ММ, 1550NM, СПЛАВНЫЕ, 1 М.</t>
  </si>
  <si>
    <t>42157</t>
  </si>
  <si>
    <t>СПЛИТТЕР ОПТИЧЕСКИЙ FC/APC-FC/APC-SC/APC 70/30, 3.0 ММ, 1550NM, СПЛАВНЫЕ, 1 М.</t>
  </si>
  <si>
    <t>42158</t>
  </si>
  <si>
    <t>СПЛИТТЕР ОПТИЧЕСКИЙ FC/APC-FC/APC-FC/APC 50/50, 3.0 ММ, 1550NM, СПЛАВНЫЕ, 1 М.</t>
  </si>
  <si>
    <t>42159</t>
  </si>
  <si>
    <t>СПЛИТТЕР ОПТИЧЕСКИЙ FC/APC-FC/APC-FC/APC 65/35, 3.0 ММ, 1550NM, СПЛАВНЫЕ, 1 М.</t>
  </si>
  <si>
    <t>42160</t>
  </si>
  <si>
    <t>СПЛИТТЕР ОПТИЧЕСКИЙ FC/APC-FC/APC-FC/APC 70/30, 3.0 ММ, 1550NM, СПЛАВНЫЕ, 1 М.</t>
  </si>
  <si>
    <t>42171</t>
  </si>
  <si>
    <t>СПЛИТТЕР ОПТИЧЕСКИЙ FC/APC-FC/APC-FC/APC  95/5, 3.0 ММ, 1550NM, СПЛАВНЫЕ, 1 М.</t>
  </si>
  <si>
    <t>42172</t>
  </si>
  <si>
    <t>СПЛИТТЕР ОПТИЧЕСКИЙ FC/APC-FC/APC-FC/APC 90/10, 3.0 ММ, 1550NM, СПЛАВНЫЕ, 1 М.</t>
  </si>
  <si>
    <t>42173</t>
  </si>
  <si>
    <t>СПЛИТТЕР ОПТИЧЕСКИЙ FC/UPC-FC/UPC-FC/UPC 95/5, 3.0 ММ, 1550NM, СПЛАВНЫЕ, 1 М.</t>
  </si>
  <si>
    <t>42176</t>
  </si>
  <si>
    <t>СПЛИТТЕР ОПТИЧЕСКИЙ FC/APC-FC/APC-FC/APC 80/20, 3.0 ММ, 1550NM, СПЛАВНЫЕ, 1 М.</t>
  </si>
  <si>
    <t>42177</t>
  </si>
  <si>
    <t>СПЛИТТЕР ОПТИЧЕСКИЙ FC/APC-FC/APC-FC/APC 75/25, 3.0 ММ, 1550NM, СПЛАВНЫЕ, 1 М.</t>
  </si>
  <si>
    <t>43244</t>
  </si>
  <si>
    <t>СПЛИТТЕР ОПТИЧЕСКИЙ FC/APC-FC/APC-FC/APC 97/3, 3.0 ММ, 1550NM, СПЛАВНЫЕ, 1 М.</t>
  </si>
  <si>
    <t xml:space="preserve">  кол-во: 9; г. Уфа, ул. Каспийская, д.14; Мухаметшина З.Р. 89018173671</t>
  </si>
  <si>
    <t>43245</t>
  </si>
  <si>
    <t>СПЛИТТЕР ОПТИЧ. 1*2,97/03 ОКОНЦ. FC/UPC-FC/UPC-SC/APC,1550НМ</t>
  </si>
  <si>
    <t xml:space="preserve">  кол-во: 8; г. Уфа, ул. Каспийская, д.14; Мухаметшина З.Р. 89018173671</t>
  </si>
  <si>
    <t>12</t>
  </si>
  <si>
    <t>5</t>
  </si>
  <si>
    <t>15</t>
  </si>
  <si>
    <t>4</t>
  </si>
  <si>
    <t>3</t>
  </si>
  <si>
    <t>2</t>
  </si>
  <si>
    <t>8</t>
  </si>
  <si>
    <t>7</t>
  </si>
  <si>
    <t>14</t>
  </si>
  <si>
    <t>10</t>
  </si>
  <si>
    <t>25</t>
  </si>
  <si>
    <t>23</t>
  </si>
  <si>
    <t>11</t>
  </si>
  <si>
    <t>Шиц Дмитрий Васильевич (347) 221-55-97</t>
  </si>
  <si>
    <t>Начальник ОЭС</t>
  </si>
  <si>
    <t>Шиц Д.В.</t>
  </si>
  <si>
    <t>Отдел  эксплуатации  сетей (ОЭС)</t>
  </si>
  <si>
    <t>ЛОТ 7462</t>
  </si>
  <si>
    <t>Предельная сумма лота составляет:    219 178,16 руб. с НДС.</t>
  </si>
  <si>
    <t>Мухамадеев Алексей Викторович тел.: (347) 221-55-87, эл. почта: MuhamadeevAV@bashtel.ru</t>
  </si>
  <si>
    <t>2 кв.:  до 10 июня 2015г.; 3 кв.: до 1 июля 2015 г.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</si>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</sst>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 vertical="top" wrapText="1"/>
    </xf>
    <xf numFmtId="4" fontId="0" fillId="0" borderId="11" xfId="0" applyNumberForma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64"/>
  <sheetViews>
    <sheetView tabSelected="1" zoomScaleNormal="100" workbookViewId="0">
      <selection activeCell="L4" sqref="L4:L5"/>
    </sheetView>
  </sheetViews>
  <sheetFormatPr defaultRowHeight="15" x14ac:dyDescent="0.25"/>
  <cols>
    <col min="1" max="1" width="0.85546875" customWidth="1"/>
    <col min="2" max="2" width="10.140625" customWidth="1"/>
    <col min="3" max="3" width="8.42578125" style="10" customWidth="1"/>
    <col min="4" max="4" width="26.42578125" customWidth="1"/>
    <col min="5" max="5" width="26.42578125" style="10" customWidth="1"/>
    <col min="6" max="6" width="28.7109375" customWidth="1"/>
    <col min="11" max="11" width="19.5703125" style="7" customWidth="1"/>
    <col min="12" max="12" width="18.42578125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 x14ac:dyDescent="0.25">
      <c r="N1" s="19" t="s">
        <v>35</v>
      </c>
    </row>
    <row r="2" spans="1:29" x14ac:dyDescent="0.25">
      <c r="B2" s="33" t="s">
        <v>9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29" x14ac:dyDescent="0.25">
      <c r="B3" t="s">
        <v>156</v>
      </c>
      <c r="C3" s="10" t="s">
        <v>28</v>
      </c>
      <c r="D3" s="21"/>
      <c r="E3" s="21"/>
      <c r="F3" s="43" t="s">
        <v>155</v>
      </c>
      <c r="G3" s="43"/>
      <c r="H3" s="43"/>
      <c r="I3" s="43"/>
      <c r="J3" s="43"/>
      <c r="K3" s="43"/>
      <c r="N3" s="19"/>
      <c r="O3" s="3"/>
    </row>
    <row r="4" spans="1:29" s="11" customFormat="1" x14ac:dyDescent="0.25">
      <c r="B4" s="34" t="s">
        <v>0</v>
      </c>
      <c r="C4" s="37" t="s">
        <v>23</v>
      </c>
      <c r="D4" s="34" t="s">
        <v>14</v>
      </c>
      <c r="E4" s="37" t="s">
        <v>24</v>
      </c>
      <c r="F4" s="34" t="s">
        <v>1</v>
      </c>
      <c r="G4" s="34" t="s">
        <v>13</v>
      </c>
      <c r="H4" s="36"/>
      <c r="I4" s="36"/>
      <c r="J4" s="36"/>
      <c r="K4" s="41" t="s">
        <v>160</v>
      </c>
      <c r="L4" s="39" t="s">
        <v>161</v>
      </c>
      <c r="M4" s="35" t="s">
        <v>162</v>
      </c>
      <c r="N4" s="34" t="s">
        <v>2</v>
      </c>
      <c r="O4" s="12"/>
    </row>
    <row r="5" spans="1:29" s="13" customFormat="1" ht="64.5" customHeight="1" x14ac:dyDescent="0.25">
      <c r="B5" s="34"/>
      <c r="C5" s="38"/>
      <c r="D5" s="34"/>
      <c r="E5" s="38"/>
      <c r="F5" s="34"/>
      <c r="G5" s="34"/>
      <c r="H5" s="8" t="s">
        <v>15</v>
      </c>
      <c r="I5" s="8" t="s">
        <v>16</v>
      </c>
      <c r="J5" s="8" t="s">
        <v>17</v>
      </c>
      <c r="K5" s="42"/>
      <c r="L5" s="40"/>
      <c r="M5" s="35"/>
      <c r="N5" s="34"/>
    </row>
    <row r="6" spans="1:29" s="11" customFormat="1" x14ac:dyDescent="0.25">
      <c r="B6" s="14">
        <v>1</v>
      </c>
      <c r="C6" s="23">
        <v>2</v>
      </c>
      <c r="D6" s="14">
        <v>3</v>
      </c>
      <c r="E6" s="24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135" x14ac:dyDescent="0.25">
      <c r="A7" s="10"/>
      <c r="B7" s="6">
        <f t="shared" ref="B7:B47" si="0">ROW()-6</f>
        <v>1</v>
      </c>
      <c r="C7" s="6" t="s">
        <v>36</v>
      </c>
      <c r="D7" s="1" t="s">
        <v>37</v>
      </c>
      <c r="E7" s="1"/>
      <c r="F7" s="1" t="s">
        <v>38</v>
      </c>
      <c r="G7" s="4" t="s">
        <v>39</v>
      </c>
      <c r="H7" s="22">
        <v>5</v>
      </c>
      <c r="I7" s="22" t="s">
        <v>140</v>
      </c>
      <c r="J7" s="22" t="s">
        <v>148</v>
      </c>
      <c r="K7" s="5">
        <v>433.02</v>
      </c>
      <c r="L7" s="5">
        <f t="shared" ref="L7:L47" si="1">K7*J7</f>
        <v>4330.2</v>
      </c>
      <c r="M7" s="5">
        <f>L7*1.18</f>
        <v>5109.6359999999995</v>
      </c>
      <c r="N7" s="1" t="s">
        <v>40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75" x14ac:dyDescent="0.25">
      <c r="A8" s="10"/>
      <c r="B8" s="6">
        <f t="shared" si="0"/>
        <v>2</v>
      </c>
      <c r="C8" s="6" t="s">
        <v>41</v>
      </c>
      <c r="D8" s="1" t="s">
        <v>42</v>
      </c>
      <c r="E8" s="1"/>
      <c r="F8" s="1" t="s">
        <v>43</v>
      </c>
      <c r="G8" s="4" t="s">
        <v>39</v>
      </c>
      <c r="H8" s="22">
        <v>3</v>
      </c>
      <c r="I8" s="22">
        <v>2</v>
      </c>
      <c r="J8" s="22" t="s">
        <v>140</v>
      </c>
      <c r="K8" s="5">
        <v>433.02</v>
      </c>
      <c r="L8" s="5">
        <f t="shared" si="1"/>
        <v>2165.1</v>
      </c>
      <c r="M8" s="5">
        <f t="shared" ref="M8:M47" si="2">L8*1.18</f>
        <v>2554.8179999999998</v>
      </c>
      <c r="N8" s="1" t="s">
        <v>44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135" x14ac:dyDescent="0.25">
      <c r="B9" s="6">
        <f t="shared" si="0"/>
        <v>3</v>
      </c>
      <c r="C9" s="6" t="s">
        <v>45</v>
      </c>
      <c r="D9" s="1" t="s">
        <v>46</v>
      </c>
      <c r="E9" s="1"/>
      <c r="F9" s="1" t="s">
        <v>47</v>
      </c>
      <c r="G9" s="4" t="s">
        <v>39</v>
      </c>
      <c r="H9" s="22" t="s">
        <v>146</v>
      </c>
      <c r="I9" s="22" t="s">
        <v>142</v>
      </c>
      <c r="J9" s="22" t="s">
        <v>151</v>
      </c>
      <c r="K9" s="5">
        <v>433.02</v>
      </c>
      <c r="L9" s="5">
        <f t="shared" si="1"/>
        <v>4763.2199999999993</v>
      </c>
      <c r="M9" s="5">
        <f t="shared" si="2"/>
        <v>5620.5995999999986</v>
      </c>
      <c r="N9" s="1" t="s">
        <v>48</v>
      </c>
    </row>
    <row r="10" spans="1:29" s="10" customFormat="1" ht="135" x14ac:dyDescent="0.25">
      <c r="B10" s="6">
        <f t="shared" si="0"/>
        <v>4</v>
      </c>
      <c r="C10" s="6" t="s">
        <v>49</v>
      </c>
      <c r="D10" s="1" t="s">
        <v>50</v>
      </c>
      <c r="E10" s="1"/>
      <c r="F10" s="1" t="s">
        <v>47</v>
      </c>
      <c r="G10" s="4" t="s">
        <v>39</v>
      </c>
      <c r="H10" s="22" t="s">
        <v>146</v>
      </c>
      <c r="I10" s="22" t="s">
        <v>140</v>
      </c>
      <c r="J10" s="22" t="s">
        <v>139</v>
      </c>
      <c r="K10" s="5">
        <v>433.02</v>
      </c>
      <c r="L10" s="5">
        <f t="shared" si="1"/>
        <v>5196.24</v>
      </c>
      <c r="M10" s="5">
        <f t="shared" si="2"/>
        <v>6131.5631999999996</v>
      </c>
      <c r="N10" s="1" t="s">
        <v>48</v>
      </c>
    </row>
    <row r="11" spans="1:29" ht="135" x14ac:dyDescent="0.25">
      <c r="A11" s="10"/>
      <c r="B11" s="6">
        <f t="shared" si="0"/>
        <v>5</v>
      </c>
      <c r="C11" s="6" t="s">
        <v>51</v>
      </c>
      <c r="D11" s="1" t="s">
        <v>52</v>
      </c>
      <c r="E11" s="1"/>
      <c r="F11" s="1" t="s">
        <v>47</v>
      </c>
      <c r="G11" s="4" t="s">
        <v>39</v>
      </c>
      <c r="H11" s="22">
        <v>7</v>
      </c>
      <c r="I11" s="22" t="s">
        <v>140</v>
      </c>
      <c r="J11" s="22" t="s">
        <v>139</v>
      </c>
      <c r="K11" s="5">
        <v>433.02</v>
      </c>
      <c r="L11" s="5">
        <f t="shared" si="1"/>
        <v>5196.24</v>
      </c>
      <c r="M11" s="5">
        <f t="shared" si="2"/>
        <v>6131.5631999999996</v>
      </c>
      <c r="N11" s="1" t="s">
        <v>48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135" x14ac:dyDescent="0.25">
      <c r="A12" s="10"/>
      <c r="B12" s="6">
        <f t="shared" si="0"/>
        <v>6</v>
      </c>
      <c r="C12" s="6" t="s">
        <v>53</v>
      </c>
      <c r="D12" s="1" t="s">
        <v>54</v>
      </c>
      <c r="E12" s="1"/>
      <c r="F12" s="1" t="s">
        <v>47</v>
      </c>
      <c r="G12" s="4" t="s">
        <v>39</v>
      </c>
      <c r="H12" s="22" t="s">
        <v>146</v>
      </c>
      <c r="I12" s="22" t="s">
        <v>140</v>
      </c>
      <c r="J12" s="22" t="s">
        <v>139</v>
      </c>
      <c r="K12" s="5">
        <v>433.02</v>
      </c>
      <c r="L12" s="5">
        <f t="shared" si="1"/>
        <v>5196.24</v>
      </c>
      <c r="M12" s="5">
        <f t="shared" si="2"/>
        <v>6131.5631999999996</v>
      </c>
      <c r="N12" s="1" t="s">
        <v>48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135" x14ac:dyDescent="0.25">
      <c r="A13" s="10"/>
      <c r="B13" s="6">
        <f t="shared" si="0"/>
        <v>7</v>
      </c>
      <c r="C13" s="6" t="s">
        <v>55</v>
      </c>
      <c r="D13" s="1" t="s">
        <v>56</v>
      </c>
      <c r="E13" s="1"/>
      <c r="F13" s="1" t="s">
        <v>47</v>
      </c>
      <c r="G13" s="4" t="s">
        <v>39</v>
      </c>
      <c r="H13" s="22">
        <v>7</v>
      </c>
      <c r="I13" s="22" t="s">
        <v>140</v>
      </c>
      <c r="J13" s="22" t="s">
        <v>139</v>
      </c>
      <c r="K13" s="5">
        <v>433.02</v>
      </c>
      <c r="L13" s="5">
        <f t="shared" si="1"/>
        <v>5196.24</v>
      </c>
      <c r="M13" s="5">
        <f t="shared" si="2"/>
        <v>6131.5631999999996</v>
      </c>
      <c r="N13" s="1" t="s">
        <v>48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 ht="135" x14ac:dyDescent="0.25">
      <c r="A14" s="10"/>
      <c r="B14" s="6">
        <f t="shared" si="0"/>
        <v>8</v>
      </c>
      <c r="C14" s="6" t="s">
        <v>57</v>
      </c>
      <c r="D14" s="1" t="s">
        <v>58</v>
      </c>
      <c r="E14" s="1"/>
      <c r="F14" s="1" t="s">
        <v>47</v>
      </c>
      <c r="G14" s="4" t="s">
        <v>39</v>
      </c>
      <c r="H14" s="22" t="s">
        <v>146</v>
      </c>
      <c r="I14" s="22" t="s">
        <v>140</v>
      </c>
      <c r="J14" s="22" t="s">
        <v>139</v>
      </c>
      <c r="K14" s="5">
        <v>433.02</v>
      </c>
      <c r="L14" s="5">
        <f t="shared" si="1"/>
        <v>5196.24</v>
      </c>
      <c r="M14" s="5">
        <f t="shared" si="2"/>
        <v>6131.5631999999996</v>
      </c>
      <c r="N14" s="1" t="s">
        <v>48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 ht="75" x14ac:dyDescent="0.25">
      <c r="A15" s="10"/>
      <c r="B15" s="6">
        <f t="shared" si="0"/>
        <v>9</v>
      </c>
      <c r="C15" s="6" t="s">
        <v>59</v>
      </c>
      <c r="D15" s="1" t="s">
        <v>60</v>
      </c>
      <c r="E15" s="1"/>
      <c r="F15" s="1" t="s">
        <v>43</v>
      </c>
      <c r="G15" s="4" t="s">
        <v>39</v>
      </c>
      <c r="H15" s="22">
        <v>2</v>
      </c>
      <c r="I15" s="22">
        <v>2</v>
      </c>
      <c r="J15" s="22" t="s">
        <v>142</v>
      </c>
      <c r="K15" s="5">
        <v>950</v>
      </c>
      <c r="L15" s="5">
        <f t="shared" si="1"/>
        <v>3800</v>
      </c>
      <c r="M15" s="5">
        <f t="shared" si="2"/>
        <v>4484</v>
      </c>
      <c r="N15" s="1" t="s">
        <v>61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 ht="75" x14ac:dyDescent="0.25">
      <c r="B16" s="6">
        <f t="shared" si="0"/>
        <v>10</v>
      </c>
      <c r="C16" s="6" t="s">
        <v>62</v>
      </c>
      <c r="D16" s="1" t="s">
        <v>63</v>
      </c>
      <c r="E16" s="1"/>
      <c r="F16" s="1" t="s">
        <v>43</v>
      </c>
      <c r="G16" s="4" t="s">
        <v>39</v>
      </c>
      <c r="H16" s="22">
        <v>2</v>
      </c>
      <c r="I16" s="22">
        <v>2</v>
      </c>
      <c r="J16" s="22" t="s">
        <v>142</v>
      </c>
      <c r="K16" s="5">
        <v>1250</v>
      </c>
      <c r="L16" s="5">
        <f t="shared" si="1"/>
        <v>5000</v>
      </c>
      <c r="M16" s="5">
        <f t="shared" si="2"/>
        <v>5900</v>
      </c>
      <c r="N16" s="1" t="s">
        <v>61</v>
      </c>
    </row>
    <row r="17" spans="1:29" s="10" customFormat="1" ht="120" x14ac:dyDescent="0.25">
      <c r="B17" s="6">
        <f t="shared" si="0"/>
        <v>11</v>
      </c>
      <c r="C17" s="6" t="s">
        <v>64</v>
      </c>
      <c r="D17" s="1" t="s">
        <v>65</v>
      </c>
      <c r="E17" s="1"/>
      <c r="F17" s="1" t="s">
        <v>66</v>
      </c>
      <c r="G17" s="4" t="s">
        <v>39</v>
      </c>
      <c r="H17" s="22">
        <v>3</v>
      </c>
      <c r="I17" s="22">
        <v>0</v>
      </c>
      <c r="J17" s="22">
        <v>3</v>
      </c>
      <c r="K17" s="5">
        <v>433.02</v>
      </c>
      <c r="L17" s="5">
        <f t="shared" si="1"/>
        <v>1299.06</v>
      </c>
      <c r="M17" s="5">
        <f t="shared" si="2"/>
        <v>1532.8907999999999</v>
      </c>
      <c r="N17" s="1" t="s">
        <v>67</v>
      </c>
    </row>
    <row r="18" spans="1:29" ht="120" x14ac:dyDescent="0.25">
      <c r="A18" s="10"/>
      <c r="B18" s="6">
        <f t="shared" si="0"/>
        <v>12</v>
      </c>
      <c r="C18" s="6" t="s">
        <v>68</v>
      </c>
      <c r="D18" s="1" t="s">
        <v>69</v>
      </c>
      <c r="E18" s="1"/>
      <c r="F18" s="1" t="s">
        <v>66</v>
      </c>
      <c r="G18" s="4" t="s">
        <v>39</v>
      </c>
      <c r="H18" s="22">
        <v>3</v>
      </c>
      <c r="I18" s="22">
        <v>0</v>
      </c>
      <c r="J18" s="22">
        <v>3</v>
      </c>
      <c r="K18" s="5">
        <v>683</v>
      </c>
      <c r="L18" s="5">
        <f t="shared" si="1"/>
        <v>2049</v>
      </c>
      <c r="M18" s="5">
        <f t="shared" si="2"/>
        <v>2417.8199999999997</v>
      </c>
      <c r="N18" s="1" t="s">
        <v>67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1:29" ht="75" x14ac:dyDescent="0.25">
      <c r="A19" s="10"/>
      <c r="B19" s="6">
        <f t="shared" si="0"/>
        <v>13</v>
      </c>
      <c r="C19" s="6" t="s">
        <v>70</v>
      </c>
      <c r="D19" s="1" t="s">
        <v>71</v>
      </c>
      <c r="E19" s="1"/>
      <c r="F19" s="1" t="s">
        <v>43</v>
      </c>
      <c r="G19" s="4" t="s">
        <v>39</v>
      </c>
      <c r="H19" s="22" t="s">
        <v>144</v>
      </c>
      <c r="I19" s="22">
        <v>2</v>
      </c>
      <c r="J19" s="22">
        <v>4</v>
      </c>
      <c r="K19" s="5">
        <v>228</v>
      </c>
      <c r="L19" s="5">
        <f t="shared" si="1"/>
        <v>912</v>
      </c>
      <c r="M19" s="5">
        <f t="shared" si="2"/>
        <v>1076.1599999999999</v>
      </c>
      <c r="N19" s="1" t="s">
        <v>72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AC19" s="10"/>
    </row>
    <row r="20" spans="1:29" s="10" customFormat="1" ht="210" x14ac:dyDescent="0.25">
      <c r="B20" s="6">
        <f t="shared" si="0"/>
        <v>14</v>
      </c>
      <c r="C20" s="6" t="s">
        <v>73</v>
      </c>
      <c r="D20" s="1" t="s">
        <v>74</v>
      </c>
      <c r="E20" s="1"/>
      <c r="F20" s="1" t="s">
        <v>66</v>
      </c>
      <c r="G20" s="4" t="s">
        <v>39</v>
      </c>
      <c r="H20" s="22" t="s">
        <v>141</v>
      </c>
      <c r="I20" s="22" t="s">
        <v>148</v>
      </c>
      <c r="J20" s="22" t="s">
        <v>149</v>
      </c>
      <c r="K20" s="5">
        <v>1190</v>
      </c>
      <c r="L20" s="5">
        <f t="shared" si="1"/>
        <v>29750</v>
      </c>
      <c r="M20" s="5">
        <f t="shared" si="2"/>
        <v>35105</v>
      </c>
      <c r="N20" s="1" t="s">
        <v>75</v>
      </c>
    </row>
    <row r="21" spans="1:29" ht="135" x14ac:dyDescent="0.25">
      <c r="A21" s="10"/>
      <c r="B21" s="6">
        <f t="shared" si="0"/>
        <v>15</v>
      </c>
      <c r="C21" s="6" t="s">
        <v>76</v>
      </c>
      <c r="D21" s="1" t="s">
        <v>77</v>
      </c>
      <c r="E21" s="1"/>
      <c r="F21" s="1" t="s">
        <v>47</v>
      </c>
      <c r="G21" s="4" t="s">
        <v>39</v>
      </c>
      <c r="H21" s="22" t="s">
        <v>140</v>
      </c>
      <c r="I21" s="22" t="s">
        <v>140</v>
      </c>
      <c r="J21" s="22" t="s">
        <v>148</v>
      </c>
      <c r="K21" s="5">
        <v>433.02</v>
      </c>
      <c r="L21" s="5">
        <f t="shared" si="1"/>
        <v>4330.2</v>
      </c>
      <c r="M21" s="5">
        <f t="shared" si="2"/>
        <v>5109.6359999999995</v>
      </c>
      <c r="N21" s="1" t="s">
        <v>78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AC21" s="10"/>
    </row>
    <row r="22" spans="1:29" s="10" customFormat="1" ht="135" x14ac:dyDescent="0.25">
      <c r="B22" s="6">
        <f t="shared" si="0"/>
        <v>16</v>
      </c>
      <c r="C22" s="6" t="s">
        <v>79</v>
      </c>
      <c r="D22" s="1" t="s">
        <v>80</v>
      </c>
      <c r="E22" s="1"/>
      <c r="F22" s="1" t="s">
        <v>47</v>
      </c>
      <c r="G22" s="4" t="s">
        <v>39</v>
      </c>
      <c r="H22" s="22">
        <v>3</v>
      </c>
      <c r="I22" s="22" t="s">
        <v>144</v>
      </c>
      <c r="J22" s="22" t="s">
        <v>140</v>
      </c>
      <c r="K22" s="5">
        <v>433.02</v>
      </c>
      <c r="L22" s="5">
        <f t="shared" si="1"/>
        <v>2165.1</v>
      </c>
      <c r="M22" s="5">
        <f t="shared" si="2"/>
        <v>2554.8179999999998</v>
      </c>
      <c r="N22" s="1" t="s">
        <v>81</v>
      </c>
    </row>
    <row r="23" spans="1:29" ht="75" x14ac:dyDescent="0.25">
      <c r="A23" s="10"/>
      <c r="B23" s="6">
        <f t="shared" si="0"/>
        <v>17</v>
      </c>
      <c r="C23" s="6" t="s">
        <v>82</v>
      </c>
      <c r="D23" s="1" t="s">
        <v>83</v>
      </c>
      <c r="E23" s="1"/>
      <c r="F23" s="1" t="s">
        <v>84</v>
      </c>
      <c r="G23" s="4" t="s">
        <v>39</v>
      </c>
      <c r="H23" s="22">
        <v>3</v>
      </c>
      <c r="I23" s="22" t="s">
        <v>144</v>
      </c>
      <c r="J23" s="22" t="s">
        <v>140</v>
      </c>
      <c r="K23" s="5">
        <v>433.02</v>
      </c>
      <c r="L23" s="5">
        <f t="shared" si="1"/>
        <v>2165.1</v>
      </c>
      <c r="M23" s="5">
        <f t="shared" si="2"/>
        <v>2554.8179999999998</v>
      </c>
      <c r="N23" s="1" t="s">
        <v>44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AC23" s="10"/>
    </row>
    <row r="24" spans="1:29" ht="75" x14ac:dyDescent="0.25">
      <c r="A24" s="10"/>
      <c r="B24" s="6">
        <f t="shared" si="0"/>
        <v>18</v>
      </c>
      <c r="C24" s="6" t="s">
        <v>85</v>
      </c>
      <c r="D24" s="1" t="s">
        <v>86</v>
      </c>
      <c r="E24" s="1"/>
      <c r="F24" s="1" t="s">
        <v>84</v>
      </c>
      <c r="G24" s="4" t="s">
        <v>39</v>
      </c>
      <c r="H24" s="22">
        <v>3</v>
      </c>
      <c r="I24" s="22" t="s">
        <v>144</v>
      </c>
      <c r="J24" s="22" t="s">
        <v>140</v>
      </c>
      <c r="K24" s="5">
        <v>433.02</v>
      </c>
      <c r="L24" s="5">
        <f t="shared" si="1"/>
        <v>2165.1</v>
      </c>
      <c r="M24" s="5">
        <f t="shared" si="2"/>
        <v>2554.8179999999998</v>
      </c>
      <c r="N24" s="1" t="s">
        <v>44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AC24" s="10"/>
    </row>
    <row r="25" spans="1:29" ht="75" x14ac:dyDescent="0.25">
      <c r="A25" s="10"/>
      <c r="B25" s="6">
        <f t="shared" si="0"/>
        <v>19</v>
      </c>
      <c r="C25" s="6" t="s">
        <v>87</v>
      </c>
      <c r="D25" s="1" t="s">
        <v>88</v>
      </c>
      <c r="E25" s="1"/>
      <c r="F25" s="1" t="s">
        <v>84</v>
      </c>
      <c r="G25" s="4" t="s">
        <v>39</v>
      </c>
      <c r="H25" s="22">
        <v>2</v>
      </c>
      <c r="I25" s="22">
        <v>1</v>
      </c>
      <c r="J25" s="22" t="s">
        <v>143</v>
      </c>
      <c r="K25" s="5">
        <v>683</v>
      </c>
      <c r="L25" s="5">
        <f t="shared" si="1"/>
        <v>2049</v>
      </c>
      <c r="M25" s="5">
        <f t="shared" si="2"/>
        <v>2417.8199999999997</v>
      </c>
      <c r="N25" s="1" t="s">
        <v>61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AC25" s="10"/>
    </row>
    <row r="26" spans="1:29" ht="75" x14ac:dyDescent="0.25">
      <c r="A26" s="10"/>
      <c r="B26" s="6">
        <f t="shared" si="0"/>
        <v>20</v>
      </c>
      <c r="C26" s="6" t="s">
        <v>89</v>
      </c>
      <c r="D26" s="1" t="s">
        <v>90</v>
      </c>
      <c r="E26" s="1"/>
      <c r="F26" s="1" t="s">
        <v>43</v>
      </c>
      <c r="G26" s="4" t="s">
        <v>39</v>
      </c>
      <c r="H26" s="22">
        <v>2</v>
      </c>
      <c r="I26" s="22">
        <v>0</v>
      </c>
      <c r="J26" s="22">
        <v>2</v>
      </c>
      <c r="K26" s="5">
        <v>2850</v>
      </c>
      <c r="L26" s="5">
        <f t="shared" si="1"/>
        <v>5700</v>
      </c>
      <c r="M26" s="5">
        <f t="shared" si="2"/>
        <v>6726</v>
      </c>
      <c r="N26" s="1" t="s">
        <v>91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AC26" s="10"/>
    </row>
    <row r="27" spans="1:29" ht="135" x14ac:dyDescent="0.25">
      <c r="A27" s="10"/>
      <c r="B27" s="6">
        <f t="shared" si="0"/>
        <v>21</v>
      </c>
      <c r="C27" s="6" t="s">
        <v>92</v>
      </c>
      <c r="D27" s="1" t="s">
        <v>93</v>
      </c>
      <c r="E27" s="1"/>
      <c r="F27" s="1" t="s">
        <v>47</v>
      </c>
      <c r="G27" s="4" t="s">
        <v>39</v>
      </c>
      <c r="H27" s="22">
        <v>0</v>
      </c>
      <c r="I27" s="22">
        <v>3</v>
      </c>
      <c r="J27" s="22">
        <v>3</v>
      </c>
      <c r="K27" s="5">
        <v>683</v>
      </c>
      <c r="L27" s="5">
        <f t="shared" si="1"/>
        <v>2049</v>
      </c>
      <c r="M27" s="5">
        <f t="shared" si="2"/>
        <v>2417.8199999999997</v>
      </c>
      <c r="N27" s="1" t="s">
        <v>94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AC27" s="10"/>
    </row>
    <row r="28" spans="1:29" ht="150" x14ac:dyDescent="0.25">
      <c r="A28" s="10"/>
      <c r="B28" s="6">
        <f t="shared" si="0"/>
        <v>22</v>
      </c>
      <c r="C28" s="6" t="s">
        <v>95</v>
      </c>
      <c r="D28" s="1" t="s">
        <v>96</v>
      </c>
      <c r="E28" s="1"/>
      <c r="F28" s="1" t="s">
        <v>47</v>
      </c>
      <c r="G28" s="4" t="s">
        <v>39</v>
      </c>
      <c r="H28" s="22" t="s">
        <v>141</v>
      </c>
      <c r="I28" s="22" t="s">
        <v>145</v>
      </c>
      <c r="J28" s="22" t="s">
        <v>150</v>
      </c>
      <c r="K28" s="5">
        <v>950</v>
      </c>
      <c r="L28" s="5">
        <f t="shared" si="1"/>
        <v>21850</v>
      </c>
      <c r="M28" s="5">
        <f t="shared" si="2"/>
        <v>25783</v>
      </c>
      <c r="N28" s="1" t="s">
        <v>97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AC28" s="10"/>
    </row>
    <row r="29" spans="1:29" ht="75" x14ac:dyDescent="0.25">
      <c r="A29" s="10"/>
      <c r="B29" s="6">
        <f t="shared" si="0"/>
        <v>23</v>
      </c>
      <c r="C29" s="6" t="s">
        <v>98</v>
      </c>
      <c r="D29" s="1" t="s">
        <v>99</v>
      </c>
      <c r="E29" s="1"/>
      <c r="F29" s="1" t="s">
        <v>43</v>
      </c>
      <c r="G29" s="4" t="s">
        <v>39</v>
      </c>
      <c r="H29" s="22">
        <v>3</v>
      </c>
      <c r="I29" s="22">
        <v>2</v>
      </c>
      <c r="J29" s="22" t="s">
        <v>140</v>
      </c>
      <c r="K29" s="5">
        <v>433.02</v>
      </c>
      <c r="L29" s="5">
        <f t="shared" si="1"/>
        <v>2165.1</v>
      </c>
      <c r="M29" s="5">
        <f t="shared" si="2"/>
        <v>2554.8179999999998</v>
      </c>
      <c r="N29" s="1" t="s">
        <v>44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AC29" s="10"/>
    </row>
    <row r="30" spans="1:29" ht="75" x14ac:dyDescent="0.25">
      <c r="A30" s="10"/>
      <c r="B30" s="6">
        <f t="shared" si="0"/>
        <v>24</v>
      </c>
      <c r="C30" s="6" t="s">
        <v>100</v>
      </c>
      <c r="D30" s="1" t="s">
        <v>101</v>
      </c>
      <c r="E30" s="1"/>
      <c r="F30" s="1" t="s">
        <v>43</v>
      </c>
      <c r="G30" s="4" t="s">
        <v>39</v>
      </c>
      <c r="H30" s="22">
        <v>3</v>
      </c>
      <c r="I30" s="22">
        <v>2</v>
      </c>
      <c r="J30" s="22" t="s">
        <v>140</v>
      </c>
      <c r="K30" s="5">
        <v>433.02</v>
      </c>
      <c r="L30" s="5">
        <f t="shared" si="1"/>
        <v>2165.1</v>
      </c>
      <c r="M30" s="5">
        <f t="shared" si="2"/>
        <v>2554.8179999999998</v>
      </c>
      <c r="N30" s="1" t="s">
        <v>44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AC30" s="10"/>
    </row>
    <row r="31" spans="1:29" ht="75" x14ac:dyDescent="0.25">
      <c r="A31" s="10"/>
      <c r="B31" s="6">
        <f t="shared" si="0"/>
        <v>25</v>
      </c>
      <c r="C31" s="6" t="s">
        <v>102</v>
      </c>
      <c r="D31" s="1" t="s">
        <v>103</v>
      </c>
      <c r="E31" s="1"/>
      <c r="F31" s="1" t="s">
        <v>43</v>
      </c>
      <c r="G31" s="4" t="s">
        <v>39</v>
      </c>
      <c r="H31" s="22">
        <v>3</v>
      </c>
      <c r="I31" s="22">
        <v>2</v>
      </c>
      <c r="J31" s="22" t="s">
        <v>140</v>
      </c>
      <c r="K31" s="5">
        <v>433.02</v>
      </c>
      <c r="L31" s="5">
        <f t="shared" si="1"/>
        <v>2165.1</v>
      </c>
      <c r="M31" s="5">
        <f t="shared" si="2"/>
        <v>2554.8179999999998</v>
      </c>
      <c r="N31" s="1" t="s">
        <v>44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AC31" s="10"/>
    </row>
    <row r="32" spans="1:29" ht="135" x14ac:dyDescent="0.25">
      <c r="A32" s="10"/>
      <c r="B32" s="6">
        <f t="shared" si="0"/>
        <v>26</v>
      </c>
      <c r="C32" s="6" t="s">
        <v>104</v>
      </c>
      <c r="D32" s="1" t="s">
        <v>105</v>
      </c>
      <c r="E32" s="1"/>
      <c r="F32" s="1" t="s">
        <v>47</v>
      </c>
      <c r="G32" s="4" t="s">
        <v>39</v>
      </c>
      <c r="H32" s="22" t="s">
        <v>146</v>
      </c>
      <c r="I32" s="22">
        <v>7</v>
      </c>
      <c r="J32" s="22" t="s">
        <v>147</v>
      </c>
      <c r="K32" s="5">
        <v>433.02</v>
      </c>
      <c r="L32" s="5">
        <f t="shared" si="1"/>
        <v>6062.28</v>
      </c>
      <c r="M32" s="5">
        <f t="shared" si="2"/>
        <v>7153.4903999999997</v>
      </c>
      <c r="N32" s="1" t="s">
        <v>106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AC32" s="10"/>
    </row>
    <row r="33" spans="1:29" ht="135" x14ac:dyDescent="0.25">
      <c r="A33" s="10"/>
      <c r="B33" s="6">
        <f t="shared" si="0"/>
        <v>27</v>
      </c>
      <c r="C33" s="6" t="s">
        <v>107</v>
      </c>
      <c r="D33" s="1" t="s">
        <v>108</v>
      </c>
      <c r="E33" s="1"/>
      <c r="F33" s="1" t="s">
        <v>47</v>
      </c>
      <c r="G33" s="4" t="s">
        <v>39</v>
      </c>
      <c r="H33" s="22" t="s">
        <v>146</v>
      </c>
      <c r="I33" s="22">
        <v>7</v>
      </c>
      <c r="J33" s="22" t="s">
        <v>147</v>
      </c>
      <c r="K33" s="5">
        <v>433.02</v>
      </c>
      <c r="L33" s="5">
        <f t="shared" si="1"/>
        <v>6062.28</v>
      </c>
      <c r="M33" s="5">
        <f t="shared" si="2"/>
        <v>7153.4903999999997</v>
      </c>
      <c r="N33" s="1" t="s">
        <v>106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AC33" s="10"/>
    </row>
    <row r="34" spans="1:29" ht="135" x14ac:dyDescent="0.25">
      <c r="A34" s="10"/>
      <c r="B34" s="6">
        <f t="shared" si="0"/>
        <v>28</v>
      </c>
      <c r="C34" s="6" t="s">
        <v>109</v>
      </c>
      <c r="D34" s="1" t="s">
        <v>110</v>
      </c>
      <c r="E34" s="1"/>
      <c r="F34" s="1" t="s">
        <v>47</v>
      </c>
      <c r="G34" s="4" t="s">
        <v>39</v>
      </c>
      <c r="H34" s="22" t="s">
        <v>146</v>
      </c>
      <c r="I34" s="22">
        <v>7</v>
      </c>
      <c r="J34" s="22" t="s">
        <v>147</v>
      </c>
      <c r="K34" s="5">
        <v>433.02</v>
      </c>
      <c r="L34" s="5">
        <f t="shared" si="1"/>
        <v>6062.28</v>
      </c>
      <c r="M34" s="5">
        <f t="shared" si="2"/>
        <v>7153.4903999999997</v>
      </c>
      <c r="N34" s="1" t="s">
        <v>106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AC34" s="10"/>
    </row>
    <row r="35" spans="1:29" ht="135" x14ac:dyDescent="0.25">
      <c r="A35" s="10"/>
      <c r="B35" s="6">
        <f t="shared" si="0"/>
        <v>29</v>
      </c>
      <c r="C35" s="6" t="s">
        <v>111</v>
      </c>
      <c r="D35" s="1" t="s">
        <v>112</v>
      </c>
      <c r="E35" s="1"/>
      <c r="F35" s="1" t="s">
        <v>47</v>
      </c>
      <c r="G35" s="4" t="s">
        <v>39</v>
      </c>
      <c r="H35" s="22" t="s">
        <v>146</v>
      </c>
      <c r="I35" s="22">
        <v>7</v>
      </c>
      <c r="J35" s="22" t="s">
        <v>147</v>
      </c>
      <c r="K35" s="5">
        <v>433.02</v>
      </c>
      <c r="L35" s="5">
        <f t="shared" si="1"/>
        <v>6062.28</v>
      </c>
      <c r="M35" s="5">
        <f t="shared" si="2"/>
        <v>7153.4903999999997</v>
      </c>
      <c r="N35" s="1" t="s">
        <v>106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AC35" s="10"/>
    </row>
    <row r="36" spans="1:29" ht="135" x14ac:dyDescent="0.25">
      <c r="A36" s="10"/>
      <c r="B36" s="6">
        <f t="shared" si="0"/>
        <v>30</v>
      </c>
      <c r="C36" s="6" t="s">
        <v>113</v>
      </c>
      <c r="D36" s="1" t="s">
        <v>114</v>
      </c>
      <c r="E36" s="1"/>
      <c r="F36" s="1" t="s">
        <v>47</v>
      </c>
      <c r="G36" s="4" t="s">
        <v>39</v>
      </c>
      <c r="H36" s="22" t="s">
        <v>146</v>
      </c>
      <c r="I36" s="22">
        <v>7</v>
      </c>
      <c r="J36" s="22" t="s">
        <v>147</v>
      </c>
      <c r="K36" s="5">
        <v>433.02</v>
      </c>
      <c r="L36" s="5">
        <f t="shared" si="1"/>
        <v>6062.28</v>
      </c>
      <c r="M36" s="5">
        <f t="shared" si="2"/>
        <v>7153.4903999999997</v>
      </c>
      <c r="N36" s="1" t="s">
        <v>106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AC36" s="10"/>
    </row>
    <row r="37" spans="1:29" ht="135" x14ac:dyDescent="0.25">
      <c r="A37" s="10"/>
      <c r="B37" s="6">
        <f t="shared" si="0"/>
        <v>31</v>
      </c>
      <c r="C37" s="6" t="s">
        <v>115</v>
      </c>
      <c r="D37" s="1" t="s">
        <v>116</v>
      </c>
      <c r="E37" s="1"/>
      <c r="F37" s="1" t="s">
        <v>47</v>
      </c>
      <c r="G37" s="4" t="s">
        <v>39</v>
      </c>
      <c r="H37" s="22" t="s">
        <v>146</v>
      </c>
      <c r="I37" s="22">
        <v>7</v>
      </c>
      <c r="J37" s="22" t="s">
        <v>147</v>
      </c>
      <c r="K37" s="5">
        <v>433.02</v>
      </c>
      <c r="L37" s="5">
        <f t="shared" si="1"/>
        <v>6062.28</v>
      </c>
      <c r="M37" s="5">
        <f t="shared" si="2"/>
        <v>7153.4903999999997</v>
      </c>
      <c r="N37" s="1" t="s">
        <v>106</v>
      </c>
      <c r="O37" s="10"/>
      <c r="P37" s="10"/>
      <c r="Q37" s="10"/>
      <c r="R37" s="10"/>
      <c r="S37" s="10"/>
      <c r="T37" s="10"/>
      <c r="U37" s="10"/>
      <c r="V37" s="10"/>
      <c r="W37" s="10"/>
      <c r="X37" s="10"/>
      <c r="AC37" s="10"/>
    </row>
    <row r="38" spans="1:29" ht="135" x14ac:dyDescent="0.25">
      <c r="A38" s="10"/>
      <c r="B38" s="6">
        <f t="shared" si="0"/>
        <v>32</v>
      </c>
      <c r="C38" s="6" t="s">
        <v>117</v>
      </c>
      <c r="D38" s="1" t="s">
        <v>118</v>
      </c>
      <c r="E38" s="1"/>
      <c r="F38" s="1" t="s">
        <v>47</v>
      </c>
      <c r="G38" s="4" t="s">
        <v>39</v>
      </c>
      <c r="H38" s="22">
        <v>3</v>
      </c>
      <c r="I38" s="22">
        <v>2</v>
      </c>
      <c r="J38" s="22" t="s">
        <v>140</v>
      </c>
      <c r="K38" s="5">
        <v>433.02</v>
      </c>
      <c r="L38" s="5">
        <f t="shared" si="1"/>
        <v>2165.1</v>
      </c>
      <c r="M38" s="5">
        <f t="shared" si="2"/>
        <v>2554.8179999999998</v>
      </c>
      <c r="N38" s="1" t="s">
        <v>44</v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AC38" s="10"/>
    </row>
    <row r="39" spans="1:29" ht="135" x14ac:dyDescent="0.25">
      <c r="A39" s="10"/>
      <c r="B39" s="6">
        <f t="shared" si="0"/>
        <v>33</v>
      </c>
      <c r="C39" s="6" t="s">
        <v>119</v>
      </c>
      <c r="D39" s="1" t="s">
        <v>120</v>
      </c>
      <c r="E39" s="1"/>
      <c r="F39" s="1" t="s">
        <v>47</v>
      </c>
      <c r="G39" s="4" t="s">
        <v>39</v>
      </c>
      <c r="H39" s="22" t="s">
        <v>143</v>
      </c>
      <c r="I39" s="22">
        <v>2</v>
      </c>
      <c r="J39" s="22" t="s">
        <v>140</v>
      </c>
      <c r="K39" s="5">
        <v>433.02</v>
      </c>
      <c r="L39" s="5">
        <f t="shared" si="1"/>
        <v>2165.1</v>
      </c>
      <c r="M39" s="5">
        <f t="shared" si="2"/>
        <v>2554.8179999999998</v>
      </c>
      <c r="N39" s="1" t="s">
        <v>44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AC39" s="10"/>
    </row>
    <row r="40" spans="1:29" ht="135" x14ac:dyDescent="0.25">
      <c r="A40" s="10"/>
      <c r="B40" s="6">
        <f t="shared" si="0"/>
        <v>34</v>
      </c>
      <c r="C40" s="6" t="s">
        <v>121</v>
      </c>
      <c r="D40" s="1" t="s">
        <v>122</v>
      </c>
      <c r="E40" s="1"/>
      <c r="F40" s="1" t="s">
        <v>47</v>
      </c>
      <c r="G40" s="4" t="s">
        <v>39</v>
      </c>
      <c r="H40" s="22">
        <v>3</v>
      </c>
      <c r="I40" s="22" t="s">
        <v>144</v>
      </c>
      <c r="J40" s="22" t="s">
        <v>140</v>
      </c>
      <c r="K40" s="5">
        <v>433.02</v>
      </c>
      <c r="L40" s="5">
        <f t="shared" si="1"/>
        <v>2165.1</v>
      </c>
      <c r="M40" s="5">
        <f t="shared" si="2"/>
        <v>2554.8179999999998</v>
      </c>
      <c r="N40" s="1" t="s">
        <v>81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AC40" s="10"/>
    </row>
    <row r="41" spans="1:29" ht="135" x14ac:dyDescent="0.25">
      <c r="A41" s="10"/>
      <c r="B41" s="6">
        <f t="shared" si="0"/>
        <v>35</v>
      </c>
      <c r="C41" s="6" t="s">
        <v>123</v>
      </c>
      <c r="D41" s="1" t="s">
        <v>124</v>
      </c>
      <c r="E41" s="1"/>
      <c r="F41" s="1" t="s">
        <v>47</v>
      </c>
      <c r="G41" s="4" t="s">
        <v>39</v>
      </c>
      <c r="H41" s="22">
        <v>2</v>
      </c>
      <c r="I41" s="22">
        <v>2</v>
      </c>
      <c r="J41" s="22" t="s">
        <v>142</v>
      </c>
      <c r="K41" s="5">
        <v>433.02</v>
      </c>
      <c r="L41" s="5">
        <f t="shared" si="1"/>
        <v>1732.08</v>
      </c>
      <c r="M41" s="5">
        <f t="shared" si="2"/>
        <v>2043.8543999999997</v>
      </c>
      <c r="N41" s="1" t="s">
        <v>44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AC41" s="10"/>
    </row>
    <row r="42" spans="1:29" ht="135" x14ac:dyDescent="0.25">
      <c r="A42" s="10"/>
      <c r="B42" s="6">
        <f t="shared" si="0"/>
        <v>36</v>
      </c>
      <c r="C42" s="6" t="s">
        <v>125</v>
      </c>
      <c r="D42" s="1" t="s">
        <v>126</v>
      </c>
      <c r="E42" s="1"/>
      <c r="F42" s="1" t="s">
        <v>47</v>
      </c>
      <c r="G42" s="4" t="s">
        <v>39</v>
      </c>
      <c r="H42" s="22">
        <v>3</v>
      </c>
      <c r="I42" s="22">
        <v>2</v>
      </c>
      <c r="J42" s="22" t="s">
        <v>140</v>
      </c>
      <c r="K42" s="5">
        <v>433.02</v>
      </c>
      <c r="L42" s="5">
        <f t="shared" si="1"/>
        <v>2165.1</v>
      </c>
      <c r="M42" s="5">
        <f t="shared" si="2"/>
        <v>2554.8179999999998</v>
      </c>
      <c r="N42" s="1" t="s">
        <v>44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AC42" s="10"/>
    </row>
    <row r="43" spans="1:29" ht="135" x14ac:dyDescent="0.25">
      <c r="A43" s="10"/>
      <c r="B43" s="6">
        <f t="shared" si="0"/>
        <v>37</v>
      </c>
      <c r="C43" s="6" t="s">
        <v>127</v>
      </c>
      <c r="D43" s="1" t="s">
        <v>128</v>
      </c>
      <c r="E43" s="1"/>
      <c r="F43" s="1" t="s">
        <v>47</v>
      </c>
      <c r="G43" s="4" t="s">
        <v>39</v>
      </c>
      <c r="H43" s="22">
        <v>3</v>
      </c>
      <c r="I43" s="22">
        <v>2</v>
      </c>
      <c r="J43" s="22" t="s">
        <v>140</v>
      </c>
      <c r="K43" s="5">
        <v>433.02</v>
      </c>
      <c r="L43" s="5">
        <f t="shared" si="1"/>
        <v>2165.1</v>
      </c>
      <c r="M43" s="5">
        <f t="shared" si="2"/>
        <v>2554.8179999999998</v>
      </c>
      <c r="N43" s="1" t="s">
        <v>44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AC43" s="10"/>
    </row>
    <row r="44" spans="1:29" ht="135" x14ac:dyDescent="0.25">
      <c r="A44" s="10"/>
      <c r="B44" s="6">
        <f t="shared" si="0"/>
        <v>38</v>
      </c>
      <c r="C44" s="6" t="s">
        <v>129</v>
      </c>
      <c r="D44" s="1" t="s">
        <v>130</v>
      </c>
      <c r="E44" s="1"/>
      <c r="F44" s="1" t="s">
        <v>47</v>
      </c>
      <c r="G44" s="4" t="s">
        <v>39</v>
      </c>
      <c r="H44" s="22">
        <v>3</v>
      </c>
      <c r="I44" s="22">
        <v>2</v>
      </c>
      <c r="J44" s="22" t="s">
        <v>140</v>
      </c>
      <c r="K44" s="5">
        <v>433.02</v>
      </c>
      <c r="L44" s="5">
        <f t="shared" si="1"/>
        <v>2165.1</v>
      </c>
      <c r="M44" s="5">
        <f t="shared" si="2"/>
        <v>2554.8179999999998</v>
      </c>
      <c r="N44" s="1" t="s">
        <v>44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AC44" s="10"/>
    </row>
    <row r="45" spans="1:29" ht="135" x14ac:dyDescent="0.25">
      <c r="A45" s="10"/>
      <c r="B45" s="6">
        <f t="shared" si="0"/>
        <v>39</v>
      </c>
      <c r="C45" s="6" t="s">
        <v>131</v>
      </c>
      <c r="D45" s="1" t="s">
        <v>132</v>
      </c>
      <c r="E45" s="1"/>
      <c r="F45" s="1" t="s">
        <v>47</v>
      </c>
      <c r="G45" s="4" t="s">
        <v>39</v>
      </c>
      <c r="H45" s="22">
        <v>3</v>
      </c>
      <c r="I45" s="22">
        <v>2</v>
      </c>
      <c r="J45" s="22" t="s">
        <v>140</v>
      </c>
      <c r="K45" s="5">
        <v>433.02</v>
      </c>
      <c r="L45" s="5">
        <f t="shared" si="1"/>
        <v>2165.1</v>
      </c>
      <c r="M45" s="5">
        <f t="shared" si="2"/>
        <v>2554.8179999999998</v>
      </c>
      <c r="N45" s="1" t="s">
        <v>44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AC45" s="10"/>
    </row>
    <row r="46" spans="1:29" ht="75" x14ac:dyDescent="0.25">
      <c r="A46" s="10"/>
      <c r="B46" s="6">
        <f t="shared" si="0"/>
        <v>40</v>
      </c>
      <c r="C46" s="6" t="s">
        <v>133</v>
      </c>
      <c r="D46" s="1" t="s">
        <v>134</v>
      </c>
      <c r="E46" s="1"/>
      <c r="F46" s="1" t="s">
        <v>84</v>
      </c>
      <c r="G46" s="4" t="s">
        <v>39</v>
      </c>
      <c r="H46" s="22">
        <v>2</v>
      </c>
      <c r="I46" s="22">
        <v>2</v>
      </c>
      <c r="J46" s="22" t="s">
        <v>142</v>
      </c>
      <c r="K46" s="5">
        <v>433.02</v>
      </c>
      <c r="L46" s="5">
        <f t="shared" si="1"/>
        <v>1732.08</v>
      </c>
      <c r="M46" s="5">
        <f t="shared" si="2"/>
        <v>2043.8543999999997</v>
      </c>
      <c r="N46" s="1" t="s">
        <v>135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AC46" s="10"/>
    </row>
    <row r="47" spans="1:29" ht="75.75" thickBot="1" x14ac:dyDescent="0.3">
      <c r="A47" s="10"/>
      <c r="B47" s="6">
        <f t="shared" si="0"/>
        <v>41</v>
      </c>
      <c r="C47" s="6" t="s">
        <v>136</v>
      </c>
      <c r="D47" s="1" t="s">
        <v>137</v>
      </c>
      <c r="E47" s="1"/>
      <c r="F47" s="1" t="s">
        <v>84</v>
      </c>
      <c r="G47" s="4" t="s">
        <v>39</v>
      </c>
      <c r="H47" s="22">
        <v>2</v>
      </c>
      <c r="I47" s="22">
        <v>2</v>
      </c>
      <c r="J47" s="22" t="s">
        <v>142</v>
      </c>
      <c r="K47" s="5">
        <v>433.02</v>
      </c>
      <c r="L47" s="29">
        <f t="shared" si="1"/>
        <v>1732.08</v>
      </c>
      <c r="M47" s="29">
        <f t="shared" si="2"/>
        <v>2043.8543999999997</v>
      </c>
      <c r="N47" s="1" t="s">
        <v>138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AC47" s="10"/>
    </row>
    <row r="48" spans="1:29" ht="15.75" thickBot="1" x14ac:dyDescent="0.3">
      <c r="A48" s="10"/>
      <c r="B48" s="16"/>
      <c r="C48" s="18"/>
      <c r="D48" s="17"/>
      <c r="E48" s="17"/>
      <c r="F48" s="17"/>
      <c r="G48" s="18"/>
      <c r="H48" s="18"/>
      <c r="I48" s="18"/>
      <c r="J48" s="18"/>
      <c r="K48" s="20"/>
      <c r="L48" s="31">
        <f>SUM(L7:L47)</f>
        <v>185744.20000000004</v>
      </c>
      <c r="M48" s="32">
        <f>SUM(M7:M47)</f>
        <v>219178.15600000008</v>
      </c>
      <c r="N48" s="2"/>
      <c r="O48" s="10"/>
      <c r="P48" s="10"/>
      <c r="Q48" s="10"/>
      <c r="R48" s="10"/>
      <c r="S48" s="10"/>
      <c r="T48" s="10"/>
      <c r="U48" s="10"/>
      <c r="V48" s="10"/>
      <c r="W48" s="10"/>
      <c r="X48" s="10"/>
      <c r="AC48" s="10"/>
    </row>
    <row r="49" spans="1:29" x14ac:dyDescent="0.25">
      <c r="A49" s="10"/>
      <c r="B49" s="15"/>
      <c r="C49" s="15"/>
      <c r="D49" s="2"/>
      <c r="E49" s="2"/>
      <c r="F49" s="2"/>
      <c r="G49" s="15"/>
      <c r="H49" s="15"/>
      <c r="I49" s="15"/>
      <c r="J49" s="15"/>
      <c r="K49" s="15"/>
      <c r="L49" s="15" t="s">
        <v>18</v>
      </c>
      <c r="M49" s="30">
        <f>M48-L48</f>
        <v>33433.956000000035</v>
      </c>
      <c r="N49" s="2"/>
      <c r="O49" s="10"/>
      <c r="P49" s="10"/>
      <c r="Q49" s="10"/>
      <c r="R49" s="10"/>
      <c r="S49" s="10"/>
      <c r="T49" s="10"/>
      <c r="U49" s="10"/>
      <c r="V49" s="10"/>
      <c r="W49" s="10"/>
      <c r="X49" s="10"/>
      <c r="AC49" s="10"/>
    </row>
    <row r="50" spans="1:29" x14ac:dyDescent="0.25">
      <c r="A50" s="10"/>
      <c r="B50" s="50" t="s">
        <v>157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10"/>
      <c r="P50" s="10"/>
      <c r="Q50" s="10"/>
      <c r="R50" s="10"/>
      <c r="S50" s="10"/>
      <c r="T50" s="10"/>
      <c r="U50" s="10"/>
      <c r="V50" s="10"/>
      <c r="W50" s="10"/>
      <c r="X50" s="10"/>
      <c r="AC50" s="10"/>
    </row>
    <row r="51" spans="1:29" x14ac:dyDescent="0.25">
      <c r="B51" s="50" t="s">
        <v>3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</row>
    <row r="52" spans="1:29" x14ac:dyDescent="0.25">
      <c r="B52" s="51" t="s">
        <v>4</v>
      </c>
      <c r="C52" s="51"/>
      <c r="D52" s="51"/>
      <c r="E52" s="44" t="s">
        <v>159</v>
      </c>
      <c r="F52" s="45"/>
      <c r="G52" s="45"/>
      <c r="H52" s="45"/>
      <c r="I52" s="45"/>
      <c r="J52" s="45"/>
      <c r="K52" s="45"/>
      <c r="L52" s="45"/>
      <c r="M52" s="45"/>
      <c r="N52" s="46"/>
    </row>
    <row r="53" spans="1:29" ht="32.1" customHeight="1" x14ac:dyDescent="0.25">
      <c r="B53" s="51" t="s">
        <v>5</v>
      </c>
      <c r="C53" s="51"/>
      <c r="D53" s="51"/>
      <c r="E53" s="47" t="s">
        <v>8</v>
      </c>
      <c r="F53" s="48"/>
      <c r="G53" s="48"/>
      <c r="H53" s="48"/>
      <c r="I53" s="48"/>
      <c r="J53" s="48"/>
      <c r="K53" s="48"/>
      <c r="L53" s="48"/>
      <c r="M53" s="48"/>
      <c r="N53" s="49"/>
      <c r="O53" s="2"/>
      <c r="P53" s="2"/>
      <c r="Q53" s="2"/>
      <c r="R53" s="2"/>
      <c r="S53" s="2"/>
      <c r="T53" s="2"/>
    </row>
    <row r="54" spans="1:29" x14ac:dyDescent="0.25">
      <c r="A54" s="10"/>
      <c r="B54" s="52" t="s">
        <v>20</v>
      </c>
      <c r="C54" s="53"/>
      <c r="D54" s="54"/>
      <c r="E54" s="44" t="s">
        <v>19</v>
      </c>
      <c r="F54" s="45"/>
      <c r="G54" s="45"/>
      <c r="H54" s="45"/>
      <c r="I54" s="45"/>
      <c r="J54" s="45"/>
      <c r="K54" s="45"/>
      <c r="L54" s="45"/>
      <c r="M54" s="45"/>
      <c r="N54" s="46"/>
      <c r="O54" s="10"/>
    </row>
    <row r="55" spans="1:29" x14ac:dyDescent="0.25">
      <c r="A55" s="10"/>
      <c r="B55" s="52" t="s">
        <v>21</v>
      </c>
      <c r="C55" s="53"/>
      <c r="D55" s="54"/>
      <c r="E55" s="44" t="s">
        <v>22</v>
      </c>
      <c r="F55" s="45"/>
      <c r="G55" s="45"/>
      <c r="H55" s="45"/>
      <c r="I55" s="45"/>
      <c r="J55" s="45"/>
      <c r="K55" s="45"/>
      <c r="L55" s="45"/>
      <c r="M55" s="45"/>
      <c r="N55" s="46"/>
      <c r="O55" s="10"/>
      <c r="P55" s="10"/>
      <c r="Q55" s="10"/>
      <c r="R55" s="10"/>
      <c r="S55" s="10"/>
      <c r="T55" s="10"/>
      <c r="U55" s="10"/>
      <c r="V55" s="10"/>
      <c r="W55" s="10"/>
      <c r="X55" s="10"/>
      <c r="AC55" s="10"/>
    </row>
    <row r="56" spans="1:29" x14ac:dyDescent="0.25">
      <c r="B56" s="51" t="s">
        <v>6</v>
      </c>
      <c r="C56" s="51"/>
      <c r="D56" s="51"/>
      <c r="E56" s="44" t="s">
        <v>152</v>
      </c>
      <c r="F56" s="45"/>
      <c r="G56" s="45"/>
      <c r="H56" s="45"/>
      <c r="I56" s="45"/>
      <c r="J56" s="45"/>
      <c r="K56" s="45"/>
      <c r="L56" s="45"/>
      <c r="M56" s="45"/>
      <c r="N56" s="46"/>
      <c r="P56" s="10"/>
      <c r="Q56" s="10"/>
      <c r="R56" s="10"/>
      <c r="S56" s="10"/>
      <c r="T56" s="10"/>
      <c r="U56" s="10"/>
      <c r="V56" s="10"/>
      <c r="W56" s="10"/>
      <c r="X56" s="10"/>
      <c r="AC56" s="10"/>
    </row>
    <row r="57" spans="1:29" x14ac:dyDescent="0.25">
      <c r="B57" s="51" t="s">
        <v>7</v>
      </c>
      <c r="C57" s="51"/>
      <c r="D57" s="51"/>
      <c r="E57" s="44" t="s">
        <v>158</v>
      </c>
      <c r="F57" s="45"/>
      <c r="G57" s="45"/>
      <c r="H57" s="45"/>
      <c r="I57" s="45"/>
      <c r="J57" s="45"/>
      <c r="K57" s="45"/>
      <c r="L57" s="45"/>
      <c r="M57" s="45"/>
      <c r="N57" s="46"/>
    </row>
    <row r="58" spans="1:29" x14ac:dyDescent="0.25">
      <c r="A58" s="10"/>
      <c r="B58" s="25"/>
      <c r="C58" s="25"/>
      <c r="D58" s="25"/>
      <c r="E58" s="25"/>
      <c r="F58" s="26"/>
      <c r="G58" s="26"/>
      <c r="H58" s="26"/>
      <c r="I58" s="26"/>
      <c r="J58" s="26"/>
      <c r="K58" s="26"/>
      <c r="L58" s="26"/>
      <c r="M58" s="26"/>
      <c r="N58" s="26"/>
      <c r="O58" s="10"/>
    </row>
    <row r="59" spans="1:29" x14ac:dyDescent="0.25">
      <c r="B59" s="10"/>
      <c r="P59" s="10"/>
      <c r="Q59" s="10"/>
      <c r="R59" s="10"/>
      <c r="S59" s="10"/>
      <c r="T59" s="10"/>
      <c r="U59" s="10"/>
      <c r="V59" s="10"/>
      <c r="W59" s="10"/>
      <c r="X59" s="10"/>
      <c r="AC59" s="10"/>
    </row>
    <row r="60" spans="1:29" x14ac:dyDescent="0.25">
      <c r="A60" s="10"/>
      <c r="B60" s="10"/>
      <c r="D60" s="10"/>
      <c r="F60" s="10" t="s">
        <v>153</v>
      </c>
      <c r="G60" s="10"/>
      <c r="H60" s="10"/>
      <c r="I60" s="10"/>
      <c r="J60" s="10" t="s">
        <v>154</v>
      </c>
      <c r="K60" s="10"/>
      <c r="L60" s="10"/>
      <c r="M60" s="10"/>
      <c r="N60" s="10"/>
      <c r="O60" s="10"/>
    </row>
    <row r="61" spans="1:29" x14ac:dyDescent="0.25">
      <c r="B61" t="s">
        <v>10</v>
      </c>
      <c r="P61" s="10"/>
      <c r="Q61" s="10"/>
      <c r="R61" s="10"/>
      <c r="S61" s="10"/>
      <c r="T61" s="10"/>
      <c r="U61" s="10"/>
      <c r="V61" s="10"/>
      <c r="W61" s="10"/>
      <c r="X61" s="10"/>
      <c r="AC61" s="10"/>
    </row>
    <row r="62" spans="1:29" x14ac:dyDescent="0.25">
      <c r="D62" s="3" t="str">
        <f>Query2_USERN</f>
        <v>Шушпанникова Елена Викторовна</v>
      </c>
      <c r="E62" s="3"/>
    </row>
    <row r="63" spans="1:29" x14ac:dyDescent="0.25">
      <c r="B63" t="s">
        <v>11</v>
      </c>
      <c r="D63" s="3" t="str">
        <f>Query2_USERT</f>
        <v>(347)221-57-56</v>
      </c>
      <c r="E63" s="3"/>
    </row>
    <row r="64" spans="1:29" x14ac:dyDescent="0.25">
      <c r="B64" t="s">
        <v>12</v>
      </c>
      <c r="D64" s="3" t="str">
        <f>Query2_USERE</f>
        <v/>
      </c>
      <c r="E64" s="3"/>
    </row>
  </sheetData>
  <mergeCells count="27">
    <mergeCell ref="E56:N56"/>
    <mergeCell ref="E57:N57"/>
    <mergeCell ref="E4:E5"/>
    <mergeCell ref="E52:N52"/>
    <mergeCell ref="E53:N53"/>
    <mergeCell ref="E54:N54"/>
    <mergeCell ref="B50:N50"/>
    <mergeCell ref="E55:N55"/>
    <mergeCell ref="B56:D56"/>
    <mergeCell ref="B57:D57"/>
    <mergeCell ref="B52:D52"/>
    <mergeCell ref="B51:N51"/>
    <mergeCell ref="B55:D55"/>
    <mergeCell ref="B53:D53"/>
    <mergeCell ref="B54:D54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F3:K3"/>
  </mergeCells>
  <pageMargins left="0.39370078740157483" right="0.39370078740157483" top="0.39370078740157483" bottom="0.19685039370078741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7" t="s">
        <v>25</v>
      </c>
      <c r="B5" t="e">
        <f>XLR_ERRNAME</f>
        <v>#NAME?</v>
      </c>
    </row>
    <row r="6" spans="1:19" x14ac:dyDescent="0.25">
      <c r="A6" t="s">
        <v>26</v>
      </c>
      <c r="B6">
        <v>7462</v>
      </c>
      <c r="C6" s="28" t="s">
        <v>27</v>
      </c>
      <c r="D6">
        <v>6387</v>
      </c>
      <c r="E6" s="28" t="s">
        <v>28</v>
      </c>
      <c r="F6" s="28" t="s">
        <v>29</v>
      </c>
      <c r="G6" s="28" t="s">
        <v>30</v>
      </c>
      <c r="H6" s="28" t="s">
        <v>30</v>
      </c>
      <c r="I6" s="28" t="s">
        <v>30</v>
      </c>
      <c r="J6" s="28" t="s">
        <v>28</v>
      </c>
      <c r="K6" s="28" t="s">
        <v>31</v>
      </c>
      <c r="L6" s="28" t="s">
        <v>32</v>
      </c>
      <c r="M6" s="28" t="s">
        <v>33</v>
      </c>
      <c r="N6" s="28" t="s">
        <v>30</v>
      </c>
      <c r="O6">
        <v>5006</v>
      </c>
      <c r="P6" s="28" t="s">
        <v>34</v>
      </c>
      <c r="Q6">
        <v>0</v>
      </c>
      <c r="R6" s="28" t="s">
        <v>30</v>
      </c>
      <c r="S6" s="28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Шушпанникова Елена Викторовна</cp:lastModifiedBy>
  <cp:lastPrinted>2015-04-30T06:22:23Z</cp:lastPrinted>
  <dcterms:created xsi:type="dcterms:W3CDTF">2013-12-19T08:11:42Z</dcterms:created>
  <dcterms:modified xsi:type="dcterms:W3CDTF">2015-05-12T09:49:08Z</dcterms:modified>
</cp:coreProperties>
</file>